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TADRIVE1\TrocSavoirs\Tableur\"/>
    </mc:Choice>
  </mc:AlternateContent>
  <xr:revisionPtr revIDLastSave="0" documentId="13_ncr:1_{F1B3B1DA-6143-4105-B732-7A6D2F6A4B71}" xr6:coauthVersionLast="47" xr6:coauthVersionMax="47" xr10:uidLastSave="{00000000-0000-0000-0000-000000000000}"/>
  <bookViews>
    <workbookView xWindow="-120" yWindow="-120" windowWidth="29040" windowHeight="15720" xr2:uid="{39016661-254A-4349-842F-BD5EA06CBC95}"/>
  </bookViews>
  <sheets>
    <sheet name="Feuil1" sheetId="1" r:id="rId1"/>
  </sheets>
  <definedNames>
    <definedName name="_xlnm.Print_Area" localSheetId="0">Feuil1!$A$1:$J$19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L18" i="1"/>
  <c r="H18" i="1"/>
  <c r="K18" i="1"/>
  <c r="G18" i="1"/>
  <c r="E18" i="1"/>
  <c r="D18" i="1"/>
  <c r="G15" i="1"/>
  <c r="H15" i="1" s="1"/>
  <c r="K15" i="1" s="1"/>
  <c r="D15" i="1"/>
  <c r="D7" i="1"/>
  <c r="K9" i="1"/>
  <c r="L9" i="1" s="1"/>
  <c r="M9" i="1" s="1"/>
  <c r="G9" i="1" s="1"/>
  <c r="H12" i="1"/>
  <c r="G12" i="1"/>
  <c r="D12" i="1"/>
  <c r="E8" i="1"/>
  <c r="D5" i="1"/>
  <c r="K5" i="1" s="1"/>
  <c r="E5" i="1"/>
  <c r="L15" i="1" l="1"/>
  <c r="I15" i="1" s="1"/>
  <c r="G8" i="1"/>
  <c r="G5" i="1"/>
</calcChain>
</file>

<file path=xl/sharedStrings.xml><?xml version="1.0" encoding="utf-8"?>
<sst xmlns="http://schemas.openxmlformats.org/spreadsheetml/2006/main" count="43" uniqueCount="35">
  <si>
    <t>Quelques fonctions</t>
  </si>
  <si>
    <t>Fonction</t>
  </si>
  <si>
    <t>Exemple</t>
  </si>
  <si>
    <t>SI</t>
  </si>
  <si>
    <t>Message d'erreur si un nombre est supérieur à un maxi défini</t>
  </si>
  <si>
    <t>Nombre</t>
  </si>
  <si>
    <t>Maxi</t>
  </si>
  <si>
    <t>Message</t>
  </si>
  <si>
    <t>Code</t>
  </si>
  <si>
    <t>Arrondi</t>
  </si>
  <si>
    <t>Nb de décimales</t>
  </si>
  <si>
    <t>Résultat</t>
  </si>
  <si>
    <t>Montant arrondi à CHF 0.10</t>
  </si>
  <si>
    <t>Montant arrondi à CHF 0.05</t>
  </si>
  <si>
    <t>La zone ci-dessous est utilisée pour divers résultats intermédiaires</t>
  </si>
  <si>
    <t>Arrondi à 
CHF 0.10</t>
  </si>
  <si>
    <t>divisé par 2</t>
  </si>
  <si>
    <t>fois 2</t>
  </si>
  <si>
    <t>VC</t>
  </si>
  <si>
    <t>Valeur future d'un investissement avec versements réguliers en début de période</t>
  </si>
  <si>
    <t>Montant</t>
  </si>
  <si>
    <t>Nb d'années</t>
  </si>
  <si>
    <t>Taux</t>
  </si>
  <si>
    <t>Valeur future arrondie</t>
  </si>
  <si>
    <t>Calcul d'une mensualité pour rembourser un crédit</t>
  </si>
  <si>
    <t>Nb de mois</t>
  </si>
  <si>
    <t>Mensualité</t>
  </si>
  <si>
    <t>Intérêts totaux</t>
  </si>
  <si>
    <t>VPM</t>
  </si>
  <si>
    <t>Total payé</t>
  </si>
  <si>
    <t>Intérêts</t>
  </si>
  <si>
    <t>Calcul du taux d'intérêt</t>
  </si>
  <si>
    <t>Montant emprunté</t>
  </si>
  <si>
    <t>Intérêts
totaux</t>
  </si>
  <si>
    <t>01.11.2023 / 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</si>
</sst>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.000%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8" tint="-0.249977111117893"/>
      <name val="Arial"/>
      <family val="2"/>
    </font>
    <font>
      <b/>
      <sz val="11"/>
      <name val="Arial"/>
      <family val="2"/>
    </font>
    <font>
      <sz val="11"/>
      <color theme="5" tint="0.39997558519241921"/>
      <name val="Arial"/>
      <family val="2"/>
    </font>
    <font>
      <b/>
      <sz val="11"/>
      <color rgb="FF0070C0"/>
      <name val="Arial"/>
      <family val="2"/>
    </font>
    <font>
      <sz val="8"/>
      <color theme="5" tint="0.39997558519241921"/>
      <name val="Arial"/>
      <family val="2"/>
    </font>
    <font>
      <sz val="11"/>
      <color rgb="FFFFC000"/>
      <name val="Arial"/>
      <family val="2"/>
    </font>
    <font>
      <sz val="11"/>
      <color theme="7" tint="-0.249977111117893"/>
      <name val="Arial"/>
      <family val="2"/>
    </font>
    <font>
      <sz val="11"/>
      <color theme="7" tint="0.399975585192419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4" fontId="0" fillId="0" borderId="11" xfId="0" applyNumberFormat="1" applyBorder="1" applyAlignment="1">
      <alignment vertical="center"/>
    </xf>
    <xf numFmtId="0" fontId="9" fillId="0" borderId="0" xfId="0" quotePrefix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3" fontId="3" fillId="0" borderId="13" xfId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43" fontId="3" fillId="0" borderId="7" xfId="1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10" xfId="0" applyFont="1" applyBorder="1" applyAlignment="1">
      <alignment vertical="center"/>
    </xf>
    <xf numFmtId="43" fontId="3" fillId="0" borderId="6" xfId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3" fontId="4" fillId="0" borderId="6" xfId="1" applyFont="1" applyBorder="1" applyAlignment="1">
      <alignment horizontal="center" vertical="center"/>
    </xf>
    <xf numFmtId="43" fontId="4" fillId="0" borderId="7" xfId="1" applyFont="1" applyBorder="1" applyAlignment="1">
      <alignment horizontal="center" vertical="center"/>
    </xf>
    <xf numFmtId="43" fontId="8" fillId="0" borderId="6" xfId="1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165" fontId="8" fillId="0" borderId="9" xfId="2" applyNumberFormat="1" applyFont="1" applyBorder="1" applyAlignment="1" applyProtection="1">
      <alignment horizontal="center" vertical="center"/>
      <protection locked="0"/>
    </xf>
    <xf numFmtId="43" fontId="7" fillId="0" borderId="0" xfId="1" applyFont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43" fontId="2" fillId="3" borderId="7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43" fontId="10" fillId="0" borderId="0" xfId="1" applyFont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165" fontId="8" fillId="0" borderId="9" xfId="0" applyNumberFormat="1" applyFont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165" fontId="12" fillId="0" borderId="0" xfId="2" applyNumberFormat="1" applyFont="1" applyAlignment="1">
      <alignment vertical="center"/>
    </xf>
    <xf numFmtId="43" fontId="12" fillId="0" borderId="0" xfId="1" applyFont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65" fontId="3" fillId="0" borderId="6" xfId="2" applyNumberFormat="1" applyFont="1" applyBorder="1" applyAlignment="1">
      <alignment vertical="center"/>
    </xf>
    <xf numFmtId="0" fontId="8" fillId="0" borderId="9" xfId="0" applyFont="1" applyBorder="1" applyAlignment="1" applyProtection="1">
      <alignment horizontal="center" vertical="center"/>
      <protection locked="0"/>
    </xf>
    <xf numFmtId="0" fontId="0" fillId="0" borderId="0" xfId="0" quotePrefix="1" applyAlignment="1">
      <alignment horizontal="right" vertical="center"/>
    </xf>
    <xf numFmtId="43" fontId="2" fillId="3" borderId="7" xfId="1" applyFont="1" applyFill="1" applyBorder="1" applyAlignment="1">
      <alignment vertical="center"/>
    </xf>
    <xf numFmtId="4" fontId="5" fillId="0" borderId="6" xfId="0" applyNumberFormat="1" applyFont="1" applyBorder="1" applyAlignment="1" applyProtection="1">
      <alignment horizontal="center" vertical="center"/>
      <protection locked="0"/>
    </xf>
  </cellXfs>
  <cellStyles count="3">
    <cellStyle name="Milliers" xfId="1" builtinId="3"/>
    <cellStyle name="Normal" xfId="0" builtinId="0"/>
    <cellStyle name="Pourcentage" xfId="2" builtinId="5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0348F-6864-4715-BF59-5169205CDE2D}">
  <dimension ref="B1:O25"/>
  <sheetViews>
    <sheetView showGridLines="0" tabSelected="1" workbookViewId="0">
      <selection activeCell="P10" sqref="P10"/>
    </sheetView>
  </sheetViews>
  <sheetFormatPr baseColWidth="10" defaultRowHeight="14.25" x14ac:dyDescent="0.2"/>
  <cols>
    <col min="1" max="1" width="1.5" style="1" customWidth="1"/>
    <col min="2" max="2" width="11" style="1"/>
    <col min="3" max="3" width="51" style="1" customWidth="1"/>
    <col min="4" max="5" width="11" style="1"/>
    <col min="6" max="6" width="1.125" style="1" customWidth="1"/>
    <col min="7" max="9" width="12.625" style="1" customWidth="1"/>
    <col min="10" max="10" width="1.125" style="1" customWidth="1"/>
    <col min="11" max="11" width="11" style="1"/>
    <col min="12" max="12" width="14.25" style="1" bestFit="1" customWidth="1"/>
    <col min="13" max="16384" width="11" style="1"/>
  </cols>
  <sheetData>
    <row r="1" spans="2:15" ht="9" customHeight="1" x14ac:dyDescent="0.2"/>
    <row r="2" spans="2:15" ht="30" customHeight="1" x14ac:dyDescent="0.2">
      <c r="B2" s="3" t="s">
        <v>0</v>
      </c>
    </row>
    <row r="3" spans="2:15" ht="30" customHeight="1" thickBot="1" x14ac:dyDescent="0.25">
      <c r="K3" s="57" t="s">
        <v>14</v>
      </c>
      <c r="L3" s="57"/>
      <c r="M3" s="57"/>
      <c r="N3" s="57"/>
      <c r="O3" s="57"/>
    </row>
    <row r="4" spans="2:15" s="4" customFormat="1" ht="30" customHeight="1" x14ac:dyDescent="0.2">
      <c r="B4" s="7" t="s">
        <v>1</v>
      </c>
      <c r="C4" s="8" t="s">
        <v>2</v>
      </c>
      <c r="D4" s="8" t="s">
        <v>5</v>
      </c>
      <c r="E4" s="15" t="s">
        <v>6</v>
      </c>
      <c r="F4" s="17"/>
      <c r="G4" s="9" t="s">
        <v>7</v>
      </c>
      <c r="H4" s="9"/>
      <c r="I4" s="10"/>
      <c r="K4" s="5" t="s">
        <v>8</v>
      </c>
    </row>
    <row r="5" spans="2:15" ht="30" customHeight="1" thickBot="1" x14ac:dyDescent="0.25">
      <c r="B5" s="11" t="s">
        <v>3</v>
      </c>
      <c r="C5" s="12" t="s">
        <v>4</v>
      </c>
      <c r="D5" s="68">
        <f>7057+0</f>
        <v>7057</v>
      </c>
      <c r="E5" s="16">
        <f>7056+0</f>
        <v>7056</v>
      </c>
      <c r="F5" s="18"/>
      <c r="G5" s="13" t="str">
        <f>IF(D5&gt;E5,"Votre Nombre est supérieur au Maxi","OK")</f>
        <v>Votre Nombre est supérieur au Maxi</v>
      </c>
      <c r="H5" s="13"/>
      <c r="I5" s="14"/>
      <c r="J5" s="4"/>
      <c r="K5" s="5">
        <f>IF(D5&gt;E5,2,1)</f>
        <v>2</v>
      </c>
    </row>
    <row r="6" spans="2:15" ht="20.100000000000001" customHeight="1" thickBot="1" x14ac:dyDescent="0.25">
      <c r="K6" s="6"/>
    </row>
    <row r="7" spans="2:15" ht="30" customHeight="1" x14ac:dyDescent="0.2">
      <c r="B7" s="22" t="s">
        <v>9</v>
      </c>
      <c r="C7" s="23" t="s">
        <v>12</v>
      </c>
      <c r="D7" s="24">
        <f>625.33+0</f>
        <v>625.33000000000004</v>
      </c>
      <c r="E7" s="33" t="s">
        <v>10</v>
      </c>
      <c r="F7" s="36"/>
      <c r="G7" s="26" t="s">
        <v>11</v>
      </c>
      <c r="K7" s="6"/>
    </row>
    <row r="8" spans="2:15" ht="30" customHeight="1" x14ac:dyDescent="0.2">
      <c r="B8" s="27"/>
      <c r="C8" s="20"/>
      <c r="D8" s="21"/>
      <c r="E8" s="34">
        <f>1+0</f>
        <v>1</v>
      </c>
      <c r="F8" s="37"/>
      <c r="G8" s="28">
        <f>ROUND(D7,E8)</f>
        <v>625.29999999999995</v>
      </c>
      <c r="K8" s="5" t="s">
        <v>17</v>
      </c>
      <c r="L8" s="19" t="s">
        <v>15</v>
      </c>
      <c r="M8" s="6" t="s">
        <v>16</v>
      </c>
    </row>
    <row r="9" spans="2:15" ht="30" customHeight="1" thickBot="1" x14ac:dyDescent="0.25">
      <c r="B9" s="29"/>
      <c r="C9" s="30" t="s">
        <v>13</v>
      </c>
      <c r="D9" s="31"/>
      <c r="E9" s="35"/>
      <c r="F9" s="39"/>
      <c r="G9" s="32">
        <f>+M9</f>
        <v>625.35</v>
      </c>
      <c r="K9" s="50">
        <f>+D7*2</f>
        <v>1250.6600000000001</v>
      </c>
      <c r="L9" s="50">
        <f>ROUND(K9,1)</f>
        <v>1250.7</v>
      </c>
      <c r="M9" s="50">
        <f>+L9/2</f>
        <v>625.35</v>
      </c>
    </row>
    <row r="10" spans="2:15" ht="20.100000000000001" customHeight="1" thickBot="1" x14ac:dyDescent="0.25">
      <c r="K10" s="6"/>
    </row>
    <row r="11" spans="2:15" ht="30" customHeight="1" x14ac:dyDescent="0.2">
      <c r="B11" s="22" t="s">
        <v>18</v>
      </c>
      <c r="C11" s="40" t="s">
        <v>19</v>
      </c>
      <c r="D11" s="8" t="s">
        <v>20</v>
      </c>
      <c r="E11" s="15" t="s">
        <v>22</v>
      </c>
      <c r="F11" s="42"/>
      <c r="G11" s="8" t="s">
        <v>21</v>
      </c>
      <c r="H11" s="9" t="s">
        <v>23</v>
      </c>
      <c r="I11" s="10"/>
      <c r="K11" s="6"/>
    </row>
    <row r="12" spans="2:15" ht="30" customHeight="1" thickBot="1" x14ac:dyDescent="0.25">
      <c r="B12" s="29"/>
      <c r="C12" s="41"/>
      <c r="D12" s="47">
        <f>1000+0</f>
        <v>1000</v>
      </c>
      <c r="E12" s="49">
        <v>5.0000000000000001E-3</v>
      </c>
      <c r="F12" s="44"/>
      <c r="G12" s="48">
        <f>10+0</f>
        <v>10</v>
      </c>
      <c r="H12" s="45">
        <f>_xlfn.SINGLE(ROUND(FV(E12,G12,-D12,0,1),0))</f>
        <v>10279</v>
      </c>
      <c r="I12" s="46"/>
      <c r="K12" s="6"/>
    </row>
    <row r="13" spans="2:15" ht="20.100000000000001" customHeight="1" thickBot="1" x14ac:dyDescent="0.25">
      <c r="K13" s="6"/>
    </row>
    <row r="14" spans="2:15" ht="35.1" customHeight="1" x14ac:dyDescent="0.2">
      <c r="B14" s="22" t="s">
        <v>28</v>
      </c>
      <c r="C14" s="55" t="s">
        <v>24</v>
      </c>
      <c r="D14" s="8" t="s">
        <v>20</v>
      </c>
      <c r="E14" s="15" t="s">
        <v>22</v>
      </c>
      <c r="F14" s="17"/>
      <c r="G14" s="8" t="s">
        <v>25</v>
      </c>
      <c r="H14" s="8" t="s">
        <v>26</v>
      </c>
      <c r="I14" s="51" t="s">
        <v>27</v>
      </c>
      <c r="K14" s="5" t="s">
        <v>29</v>
      </c>
      <c r="L14" s="53" t="s">
        <v>30</v>
      </c>
    </row>
    <row r="15" spans="2:15" ht="30" customHeight="1" thickBot="1" x14ac:dyDescent="0.25">
      <c r="B15" s="29"/>
      <c r="C15" s="56"/>
      <c r="D15" s="47">
        <f>20000+0</f>
        <v>20000</v>
      </c>
      <c r="E15" s="58">
        <v>0.01</v>
      </c>
      <c r="F15" s="38"/>
      <c r="G15" s="48">
        <f>12+0</f>
        <v>12</v>
      </c>
      <c r="H15" s="43">
        <f>ROUND(PMT(E15,G15,-D15),1)</f>
        <v>1777</v>
      </c>
      <c r="I15" s="52">
        <f>+L15</f>
        <v>1324</v>
      </c>
      <c r="K15" s="54">
        <f>+H15*G15</f>
        <v>21324</v>
      </c>
      <c r="L15" s="54">
        <f>IF(E15=0,0,(+K15-D15))</f>
        <v>1324</v>
      </c>
    </row>
    <row r="16" spans="2:15" ht="20.100000000000001" customHeight="1" thickBot="1" x14ac:dyDescent="0.25"/>
    <row r="17" spans="2:12" ht="39.950000000000003" customHeight="1" x14ac:dyDescent="0.2">
      <c r="B17" s="22" t="s">
        <v>22</v>
      </c>
      <c r="C17" s="62" t="s">
        <v>31</v>
      </c>
      <c r="D17" s="25" t="s">
        <v>32</v>
      </c>
      <c r="E17" s="15" t="s">
        <v>25</v>
      </c>
      <c r="F17" s="42"/>
      <c r="G17" s="8" t="s">
        <v>26</v>
      </c>
      <c r="H17" s="8" t="s">
        <v>22</v>
      </c>
      <c r="I17" s="51" t="s">
        <v>33</v>
      </c>
      <c r="K17" s="59" t="s">
        <v>22</v>
      </c>
      <c r="L17" s="59" t="s">
        <v>30</v>
      </c>
    </row>
    <row r="18" spans="2:12" ht="30" customHeight="1" thickBot="1" x14ac:dyDescent="0.25">
      <c r="B18" s="29"/>
      <c r="C18" s="63"/>
      <c r="D18" s="47">
        <f>30000+0</f>
        <v>30000</v>
      </c>
      <c r="E18" s="65">
        <f>36+0</f>
        <v>36</v>
      </c>
      <c r="F18" s="44"/>
      <c r="G18" s="47">
        <f>1000+0</f>
        <v>1000</v>
      </c>
      <c r="H18" s="64">
        <f>+K18</f>
        <v>1.0207449002723181E-2</v>
      </c>
      <c r="I18" s="67">
        <f>+L18</f>
        <v>6000</v>
      </c>
      <c r="K18" s="60">
        <f>RATE(E18,-G18,D18)</f>
        <v>1.0207449002723181E-2</v>
      </c>
      <c r="L18" s="61">
        <f>+E18*G18-D18</f>
        <v>6000</v>
      </c>
    </row>
    <row r="19" spans="2:12" ht="30" customHeight="1" x14ac:dyDescent="0.2">
      <c r="B19" s="2"/>
      <c r="I19" s="66" t="s">
        <v>34</v>
      </c>
    </row>
    <row r="20" spans="2:12" ht="30" customHeight="1" x14ac:dyDescent="0.2"/>
    <row r="21" spans="2:12" ht="30" customHeight="1" x14ac:dyDescent="0.2"/>
    <row r="22" spans="2:12" ht="30" customHeight="1" x14ac:dyDescent="0.2"/>
    <row r="23" spans="2:12" ht="30" customHeight="1" x14ac:dyDescent="0.2"/>
    <row r="24" spans="2:12" ht="30" customHeight="1" x14ac:dyDescent="0.2"/>
    <row r="25" spans="2:12" ht="30" customHeight="1" x14ac:dyDescent="0.2"/>
  </sheetData>
  <sheetProtection sheet="1" objects="1" scenarios="1"/>
  <mergeCells count="14">
    <mergeCell ref="K3:O3"/>
    <mergeCell ref="B17:B18"/>
    <mergeCell ref="C17:C18"/>
    <mergeCell ref="C11:C12"/>
    <mergeCell ref="B11:B12"/>
    <mergeCell ref="H12:I12"/>
    <mergeCell ref="H11:I11"/>
    <mergeCell ref="B14:B15"/>
    <mergeCell ref="C14:C15"/>
    <mergeCell ref="G4:I4"/>
    <mergeCell ref="G5:I5"/>
    <mergeCell ref="C7:C8"/>
    <mergeCell ref="D7:D9"/>
    <mergeCell ref="B7:B9"/>
  </mergeCells>
  <conditionalFormatting sqref="G5">
    <cfRule type="expression" dxfId="1" priority="1">
      <formula>K5=1</formula>
    </cfRule>
    <cfRule type="expression" dxfId="0" priority="2">
      <formula>K5=2</formula>
    </cfRule>
  </conditionalFormatting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Kündig</dc:creator>
  <cp:lastModifiedBy>Philippe Kündig</cp:lastModifiedBy>
  <cp:lastPrinted>2023-11-01T10:02:01Z</cp:lastPrinted>
  <dcterms:created xsi:type="dcterms:W3CDTF">2023-11-01T08:32:36Z</dcterms:created>
  <dcterms:modified xsi:type="dcterms:W3CDTF">2023-11-01T10:04:21Z</dcterms:modified>
</cp:coreProperties>
</file>