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DRIVE1\Kundig.org\"/>
    </mc:Choice>
  </mc:AlternateContent>
  <xr:revisionPtr revIDLastSave="0" documentId="8_{ED5768BA-E2B5-446A-AA9C-F4B7E88E5A18}" xr6:coauthVersionLast="47" xr6:coauthVersionMax="47" xr10:uidLastSave="{00000000-0000-0000-0000-000000000000}"/>
  <bookViews>
    <workbookView xWindow="-120" yWindow="-120" windowWidth="29040" windowHeight="15720" xr2:uid="{FE76007D-39AE-47AD-961B-75AAA2F26693}"/>
  </bookViews>
  <sheets>
    <sheet name="Feuil1" sheetId="1" r:id="rId1"/>
  </sheets>
  <definedNames>
    <definedName name="_xlnm.Print_Area" localSheetId="0">Feuil1!$A$1:$F$15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L10" i="1" s="1"/>
  <c r="J10" i="1"/>
  <c r="M10" i="1" s="1"/>
  <c r="H10" i="1"/>
  <c r="K10" i="1" s="1"/>
  <c r="I8" i="1"/>
  <c r="D8" i="1" s="1"/>
  <c r="D9" i="1" s="1"/>
  <c r="J8" i="1"/>
  <c r="E8" i="1" s="1"/>
  <c r="E9" i="1" s="1"/>
  <c r="H8" i="1"/>
  <c r="C9" i="1" s="1"/>
  <c r="M12" i="1"/>
  <c r="J12" i="1"/>
  <c r="N12" i="1"/>
  <c r="O12" i="1" s="1"/>
  <c r="E12" i="1" s="1"/>
  <c r="K12" i="1"/>
  <c r="L12" i="1" s="1"/>
  <c r="D12" i="1" s="1"/>
  <c r="G12" i="1"/>
  <c r="H12" i="1" s="1"/>
  <c r="I12" i="1" s="1"/>
  <c r="C12" i="1" s="1"/>
  <c r="E13" i="1" l="1"/>
  <c r="J13" i="1" s="1"/>
  <c r="E14" i="1" s="1"/>
  <c r="D13" i="1"/>
  <c r="I13" i="1" s="1"/>
  <c r="D14" i="1" s="1"/>
  <c r="C8" i="1"/>
  <c r="C13" i="1"/>
  <c r="H13" i="1" s="1"/>
  <c r="C14" i="1" s="1"/>
</calcChain>
</file>

<file path=xl/sharedStrings.xml><?xml version="1.0" encoding="utf-8"?>
<sst xmlns="http://schemas.openxmlformats.org/spreadsheetml/2006/main" count="16" uniqueCount="16">
  <si>
    <t>Leasing automobile</t>
  </si>
  <si>
    <t>Prix d'achat</t>
  </si>
  <si>
    <t>Acompte</t>
  </si>
  <si>
    <t>Mensualité</t>
  </si>
  <si>
    <t>Coût du crédit</t>
  </si>
  <si>
    <t>Exemple 1</t>
  </si>
  <si>
    <t>Exemple 2</t>
  </si>
  <si>
    <t>Exemple 3</t>
  </si>
  <si>
    <t>Valeur résiduelle selon km/an</t>
  </si>
  <si>
    <t>Durée en mois entre 12 et 60</t>
  </si>
  <si>
    <t>Correspond à un crédit de</t>
  </si>
  <si>
    <t>Taux d'intérêt annuel</t>
  </si>
  <si>
    <t>Taux d'intérêt mensuel</t>
  </si>
  <si>
    <t>Valeur résiduelle escomptée</t>
  </si>
  <si>
    <t>Calcul approximatif</t>
  </si>
  <si>
    <t>29.11.2023 13:15 /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</si>
</sst>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5" formatCode="_-* #,##0.00\ _C_H_F_-;\-* #,##0.00\ _C_H_F_-;_-* &quot;-&quot;??\ _C_H_F_-;_-@_-"/>
    <numFmt numFmtId="167" formatCode="0.0000%"/>
    <numFmt numFmtId="168" formatCode="0.00000%"/>
    <numFmt numFmtId="172" formatCode="0.000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sz val="12"/>
      <color theme="7"/>
      <name val="Arial"/>
      <family val="2"/>
    </font>
    <font>
      <b/>
      <sz val="12"/>
      <color theme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3" fontId="8" fillId="0" borderId="5" xfId="1" applyFont="1" applyBorder="1" applyAlignment="1">
      <alignment vertical="center"/>
    </xf>
    <xf numFmtId="43" fontId="8" fillId="0" borderId="6" xfId="1" applyFont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43" fontId="8" fillId="0" borderId="8" xfId="1" applyFont="1" applyBorder="1" applyAlignment="1">
      <alignment vertical="center"/>
    </xf>
    <xf numFmtId="43" fontId="8" fillId="0" borderId="9" xfId="1" applyFont="1" applyBorder="1" applyAlignment="1">
      <alignment vertical="center"/>
    </xf>
    <xf numFmtId="0" fontId="7" fillId="5" borderId="10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7" borderId="4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168" fontId="8" fillId="0" borderId="11" xfId="2" applyNumberFormat="1" applyFont="1" applyBorder="1" applyAlignment="1">
      <alignment vertical="center"/>
    </xf>
    <xf numFmtId="168" fontId="8" fillId="0" borderId="12" xfId="2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3" fontId="8" fillId="0" borderId="14" xfId="1" applyFont="1" applyBorder="1" applyAlignment="1">
      <alignment vertical="center"/>
    </xf>
    <xf numFmtId="43" fontId="8" fillId="0" borderId="15" xfId="1" applyFont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43" fontId="7" fillId="3" borderId="11" xfId="1" applyFont="1" applyFill="1" applyBorder="1" applyAlignment="1">
      <alignment vertical="center"/>
    </xf>
    <xf numFmtId="43" fontId="7" fillId="3" borderId="12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167" fontId="9" fillId="0" borderId="0" xfId="0" applyNumberFormat="1" applyFont="1" applyAlignment="1">
      <alignment vertical="center"/>
    </xf>
    <xf numFmtId="172" fontId="9" fillId="0" borderId="0" xfId="2" applyNumberFormat="1" applyFont="1" applyAlignment="1">
      <alignment vertical="center"/>
    </xf>
    <xf numFmtId="167" fontId="10" fillId="0" borderId="0" xfId="2" applyNumberFormat="1" applyFont="1" applyAlignment="1">
      <alignment vertical="center"/>
    </xf>
    <xf numFmtId="43" fontId="7" fillId="4" borderId="8" xfId="1" applyFont="1" applyFill="1" applyBorder="1" applyAlignment="1" applyProtection="1">
      <alignment vertical="center"/>
      <protection locked="0"/>
    </xf>
    <xf numFmtId="43" fontId="7" fillId="4" borderId="9" xfId="1" applyFont="1" applyFill="1" applyBorder="1" applyAlignment="1" applyProtection="1">
      <alignment vertical="center"/>
      <protection locked="0"/>
    </xf>
    <xf numFmtId="43" fontId="7" fillId="4" borderId="5" xfId="1" applyFont="1" applyFill="1" applyBorder="1" applyAlignment="1" applyProtection="1">
      <alignment vertical="center"/>
      <protection locked="0"/>
    </xf>
    <xf numFmtId="43" fontId="7" fillId="4" borderId="6" xfId="1" applyFont="1" applyFill="1" applyBorder="1" applyAlignment="1" applyProtection="1">
      <alignment vertical="center"/>
      <protection locked="0"/>
    </xf>
    <xf numFmtId="43" fontId="7" fillId="5" borderId="11" xfId="1" applyFont="1" applyFill="1" applyBorder="1" applyAlignment="1" applyProtection="1">
      <alignment vertical="center"/>
      <protection locked="0"/>
    </xf>
    <xf numFmtId="43" fontId="7" fillId="5" borderId="12" xfId="1" applyFont="1" applyFill="1" applyBorder="1" applyAlignment="1" applyProtection="1">
      <alignment vertical="center"/>
      <protection locked="0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5" fillId="6" borderId="9" xfId="0" applyFont="1" applyFill="1" applyBorder="1" applyAlignment="1" applyProtection="1">
      <alignment horizontal="center" vertical="center"/>
      <protection locked="0"/>
    </xf>
    <xf numFmtId="10" fontId="7" fillId="7" borderId="5" xfId="2" applyNumberFormat="1" applyFont="1" applyFill="1" applyBorder="1" applyAlignment="1" applyProtection="1">
      <alignment vertical="center"/>
      <protection locked="0"/>
    </xf>
    <xf numFmtId="10" fontId="7" fillId="7" borderId="6" xfId="2" applyNumberFormat="1" applyFont="1" applyFill="1" applyBorder="1" applyAlignment="1" applyProtection="1">
      <alignment vertical="center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7286-7966-4F42-BDA3-7381043426BB}">
  <dimension ref="B1:O47"/>
  <sheetViews>
    <sheetView showGridLines="0" tabSelected="1" workbookViewId="0">
      <selection activeCell="C5" sqref="C5"/>
    </sheetView>
  </sheetViews>
  <sheetFormatPr baseColWidth="10" defaultRowHeight="15" x14ac:dyDescent="0.25"/>
  <cols>
    <col min="1" max="1" width="0.85546875" style="1" customWidth="1"/>
    <col min="2" max="2" width="40.7109375" style="1" customWidth="1"/>
    <col min="3" max="5" width="30.7109375" style="1" customWidth="1"/>
    <col min="6" max="6" width="0.85546875" style="1" customWidth="1"/>
    <col min="7" max="7" width="11.42578125" style="1"/>
    <col min="8" max="15" width="12.7109375" style="1" customWidth="1"/>
    <col min="16" max="16384" width="11.42578125" style="1"/>
  </cols>
  <sheetData>
    <row r="1" spans="2:15" ht="4.5" customHeight="1" thickBot="1" x14ac:dyDescent="0.3"/>
    <row r="2" spans="2:15" s="2" customFormat="1" ht="35.1" customHeight="1" thickBot="1" x14ac:dyDescent="0.3">
      <c r="B2" s="6" t="s">
        <v>0</v>
      </c>
      <c r="C2" s="7"/>
      <c r="E2" s="8" t="s">
        <v>14</v>
      </c>
    </row>
    <row r="3" spans="2:15" s="2" customFormat="1" ht="24.95" customHeight="1" thickBot="1" x14ac:dyDescent="0.3"/>
    <row r="4" spans="2:15" s="4" customFormat="1" ht="24.95" customHeight="1" thickBot="1" x14ac:dyDescent="0.3">
      <c r="B4" s="12"/>
      <c r="C4" s="13" t="s">
        <v>5</v>
      </c>
      <c r="D4" s="13" t="s">
        <v>6</v>
      </c>
      <c r="E4" s="14" t="s">
        <v>7</v>
      </c>
    </row>
    <row r="5" spans="2:15" s="2" customFormat="1" ht="39.950000000000003" customHeight="1" x14ac:dyDescent="0.25">
      <c r="B5" s="11" t="s">
        <v>1</v>
      </c>
      <c r="C5" s="37">
        <v>50000</v>
      </c>
      <c r="D5" s="37">
        <v>50000</v>
      </c>
      <c r="E5" s="38">
        <v>50000</v>
      </c>
    </row>
    <row r="6" spans="2:15" s="2" customFormat="1" ht="39.950000000000003" customHeight="1" thickBot="1" x14ac:dyDescent="0.3">
      <c r="B6" s="15" t="s">
        <v>2</v>
      </c>
      <c r="C6" s="39">
        <v>7500</v>
      </c>
      <c r="D6" s="39">
        <v>10000</v>
      </c>
      <c r="E6" s="40">
        <v>0</v>
      </c>
      <c r="G6" s="32"/>
      <c r="H6" s="32"/>
      <c r="I6" s="32"/>
      <c r="J6" s="32"/>
      <c r="K6" s="32"/>
      <c r="L6" s="32"/>
      <c r="M6" s="32"/>
      <c r="N6" s="32"/>
      <c r="O6" s="32"/>
    </row>
    <row r="7" spans="2:15" s="2" customFormat="1" ht="39.950000000000003" customHeight="1" thickBot="1" x14ac:dyDescent="0.3">
      <c r="B7" s="19" t="s">
        <v>8</v>
      </c>
      <c r="C7" s="41">
        <v>25000</v>
      </c>
      <c r="D7" s="41">
        <v>15000</v>
      </c>
      <c r="E7" s="42">
        <v>10000</v>
      </c>
      <c r="G7" s="32"/>
      <c r="H7" s="32"/>
      <c r="I7" s="32"/>
      <c r="J7" s="32"/>
      <c r="K7" s="32"/>
      <c r="L7" s="32"/>
      <c r="M7" s="32"/>
      <c r="N7" s="32"/>
      <c r="O7" s="32"/>
    </row>
    <row r="8" spans="2:15" s="2" customFormat="1" ht="39.950000000000003" customHeight="1" x14ac:dyDescent="0.25">
      <c r="B8" s="16" t="s">
        <v>13</v>
      </c>
      <c r="C8" s="17">
        <f>+H8</f>
        <v>23687.983741067907</v>
      </c>
      <c r="D8" s="17">
        <f t="shared" ref="D8:E8" si="0">+I8</f>
        <v>14212.620807276835</v>
      </c>
      <c r="E8" s="18">
        <f t="shared" si="0"/>
        <v>9475.0805381845585</v>
      </c>
      <c r="G8" s="32"/>
      <c r="H8" s="33">
        <f>-PV(C11,1,C7,0,0)</f>
        <v>23687.983741067907</v>
      </c>
      <c r="I8" s="33">
        <f>-PV(D11,1,D7,0,0)</f>
        <v>14212.620807276835</v>
      </c>
      <c r="J8" s="33">
        <f>-PV(E11,1,E7,0,0)</f>
        <v>9475.0805381845585</v>
      </c>
      <c r="K8" s="32"/>
      <c r="L8" s="32"/>
      <c r="M8" s="32"/>
      <c r="N8" s="32"/>
      <c r="O8" s="32"/>
    </row>
    <row r="9" spans="2:15" s="2" customFormat="1" ht="39.950000000000003" customHeight="1" thickBot="1" x14ac:dyDescent="0.3">
      <c r="B9" s="21" t="s">
        <v>10</v>
      </c>
      <c r="C9" s="9">
        <f>+C5-C6-H8</f>
        <v>18812.016258932093</v>
      </c>
      <c r="D9" s="9">
        <f>+D5-D6-D8</f>
        <v>25787.379192723165</v>
      </c>
      <c r="E9" s="10">
        <f>+E5-E6-E8</f>
        <v>40524.919461815443</v>
      </c>
      <c r="G9" s="32"/>
      <c r="H9" s="32"/>
      <c r="I9" s="32"/>
      <c r="J9" s="32"/>
      <c r="K9" s="32"/>
      <c r="L9" s="32"/>
      <c r="M9" s="32"/>
      <c r="N9" s="32"/>
      <c r="O9" s="32"/>
    </row>
    <row r="10" spans="2:15" s="2" customFormat="1" ht="39.950000000000003" customHeight="1" x14ac:dyDescent="0.25">
      <c r="B10" s="20" t="s">
        <v>9</v>
      </c>
      <c r="C10" s="43">
        <v>36</v>
      </c>
      <c r="D10" s="43">
        <v>48</v>
      </c>
      <c r="E10" s="44">
        <v>60</v>
      </c>
      <c r="G10" s="32"/>
      <c r="H10" s="32">
        <f>+C10</f>
        <v>36</v>
      </c>
      <c r="I10" s="32">
        <f t="shared" ref="I10:J10" si="1">+D10</f>
        <v>48</v>
      </c>
      <c r="J10" s="32">
        <f t="shared" si="1"/>
        <v>60</v>
      </c>
      <c r="K10" s="32">
        <f>IF(OR(H10&lt;12,H10&gt;60)=TRUE,1,0)</f>
        <v>0</v>
      </c>
      <c r="L10" s="32">
        <f t="shared" ref="L10:M10" si="2">IF(OR(I10&lt;12,I10&gt;60)=TRUE,1,0)</f>
        <v>0</v>
      </c>
      <c r="M10" s="32">
        <f t="shared" si="2"/>
        <v>0</v>
      </c>
      <c r="N10" s="32"/>
      <c r="O10" s="32"/>
    </row>
    <row r="11" spans="2:15" s="2" customFormat="1" ht="39.950000000000003" customHeight="1" thickBot="1" x14ac:dyDescent="0.3">
      <c r="B11" s="22" t="s">
        <v>11</v>
      </c>
      <c r="C11" s="45">
        <v>5.53874180797174E-2</v>
      </c>
      <c r="D11" s="45">
        <v>5.5399999999999998E-2</v>
      </c>
      <c r="E11" s="46">
        <v>5.5399999999999998E-2</v>
      </c>
      <c r="G11" s="32"/>
      <c r="H11" s="32"/>
      <c r="I11" s="32"/>
      <c r="J11" s="32"/>
      <c r="K11" s="32"/>
      <c r="L11" s="32"/>
      <c r="M11" s="32"/>
      <c r="N11" s="32"/>
      <c r="O11" s="32"/>
    </row>
    <row r="12" spans="2:15" s="2" customFormat="1" ht="39.950000000000003" customHeight="1" thickBot="1" x14ac:dyDescent="0.3">
      <c r="B12" s="23" t="s">
        <v>12</v>
      </c>
      <c r="C12" s="24">
        <f>+I12</f>
        <v>4.5024323304969638E-3</v>
      </c>
      <c r="D12" s="24">
        <f>+L12</f>
        <v>4.5034302658089054E-3</v>
      </c>
      <c r="E12" s="25">
        <f>+O12</f>
        <v>4.5034302658089054E-3</v>
      </c>
      <c r="G12" s="34">
        <f>C$11</f>
        <v>5.53874180797174E-2</v>
      </c>
      <c r="H12" s="35">
        <f>1+G12</f>
        <v>1.0553874180797174</v>
      </c>
      <c r="I12" s="36">
        <f>POWER(H12,1/12)-1</f>
        <v>4.5024323304969638E-3</v>
      </c>
      <c r="J12" s="34">
        <f>D$11</f>
        <v>5.5399999999999998E-2</v>
      </c>
      <c r="K12" s="35">
        <f>1+J12</f>
        <v>1.0553999999999999</v>
      </c>
      <c r="L12" s="36">
        <f>POWER(K12,1/12)-1</f>
        <v>4.5034302658089054E-3</v>
      </c>
      <c r="M12" s="34">
        <f>E$11</f>
        <v>5.5399999999999998E-2</v>
      </c>
      <c r="N12" s="35">
        <f>1+M12</f>
        <v>1.0553999999999999</v>
      </c>
      <c r="O12" s="36">
        <f>POWER(N12,1/12)-1</f>
        <v>4.5034302658089054E-3</v>
      </c>
    </row>
    <row r="13" spans="2:15" s="2" customFormat="1" ht="39.950000000000003" customHeight="1" thickBot="1" x14ac:dyDescent="0.3">
      <c r="B13" s="29" t="s">
        <v>3</v>
      </c>
      <c r="C13" s="30">
        <f>-PMT(C12,C10,C9,0,1)</f>
        <v>564.67999522115576</v>
      </c>
      <c r="D13" s="30">
        <f t="shared" ref="D13:E13" si="3">-PMT(D12,D10,D9,0,1)</f>
        <v>595.91369216138924</v>
      </c>
      <c r="E13" s="31">
        <f t="shared" si="3"/>
        <v>768.81850432347665</v>
      </c>
      <c r="G13" s="32"/>
      <c r="H13" s="33">
        <f>+C13*C10</f>
        <v>20328.479827961608</v>
      </c>
      <c r="I13" s="33">
        <f>+D13*D10</f>
        <v>28603.857223746683</v>
      </c>
      <c r="J13" s="33">
        <f>+E13*E10</f>
        <v>46129.110259408597</v>
      </c>
      <c r="K13" s="32"/>
      <c r="L13" s="32"/>
      <c r="M13" s="32"/>
      <c r="N13" s="32"/>
      <c r="O13" s="32"/>
    </row>
    <row r="14" spans="2:15" s="2" customFormat="1" ht="39.950000000000003" customHeight="1" thickBot="1" x14ac:dyDescent="0.3">
      <c r="B14" s="26" t="s">
        <v>4</v>
      </c>
      <c r="C14" s="27">
        <f>+H13-(C5-C6-C7)</f>
        <v>2828.479827961608</v>
      </c>
      <c r="D14" s="27">
        <f>+I13-(D5-D6-D7)</f>
        <v>3603.8572237466833</v>
      </c>
      <c r="E14" s="28">
        <f>+J13-(E5-E6-E7)</f>
        <v>6129.1102594085969</v>
      </c>
    </row>
    <row r="15" spans="2:15" s="2" customFormat="1" ht="35.1" customHeight="1" x14ac:dyDescent="0.25">
      <c r="C15" s="5"/>
      <c r="E15" s="3" t="s">
        <v>15</v>
      </c>
    </row>
    <row r="16" spans="2:15" s="2" customFormat="1" ht="35.1" customHeight="1" x14ac:dyDescent="0.25"/>
    <row r="17" s="2" customFormat="1" ht="35.1" customHeight="1" x14ac:dyDescent="0.25"/>
    <row r="18" s="2" customFormat="1" ht="35.1" customHeight="1" x14ac:dyDescent="0.25"/>
    <row r="19" s="2" customFormat="1" ht="35.1" customHeight="1" x14ac:dyDescent="0.25"/>
    <row r="20" s="2" customFormat="1" ht="35.1" customHeight="1" x14ac:dyDescent="0.25"/>
    <row r="21" s="2" customFormat="1" ht="35.1" customHeight="1" x14ac:dyDescent="0.25"/>
    <row r="22" s="2" customFormat="1" ht="24.95" customHeight="1" x14ac:dyDescent="0.25"/>
    <row r="23" s="2" customFormat="1" ht="24.95" customHeight="1" x14ac:dyDescent="0.25"/>
    <row r="24" s="2" customFormat="1" ht="24.95" customHeight="1" x14ac:dyDescent="0.25"/>
    <row r="25" s="2" customFormat="1" ht="24.95" customHeight="1" x14ac:dyDescent="0.25"/>
    <row r="26" s="2" customFormat="1" ht="4.5" customHeight="1" x14ac:dyDescent="0.25"/>
    <row r="27" s="2" customFormat="1" ht="24.95" customHeight="1" x14ac:dyDescent="0.25"/>
    <row r="28" s="2" customFormat="1" ht="24.95" customHeight="1" x14ac:dyDescent="0.25"/>
    <row r="29" s="2" customFormat="1" ht="24.95" customHeight="1" x14ac:dyDescent="0.25"/>
    <row r="30" s="2" customFormat="1" ht="24.95" customHeight="1" x14ac:dyDescent="0.25"/>
    <row r="31" s="2" customFormat="1" ht="24.95" customHeight="1" x14ac:dyDescent="0.25"/>
    <row r="32" s="2" customFormat="1" ht="24.95" customHeight="1" x14ac:dyDescent="0.25"/>
    <row r="33" s="2" customFormat="1" ht="24.95" customHeight="1" x14ac:dyDescent="0.25"/>
    <row r="34" s="2" customFormat="1" ht="24.95" customHeight="1" x14ac:dyDescent="0.25"/>
    <row r="35" s="2" customFormat="1" ht="24.95" customHeight="1" x14ac:dyDescent="0.25"/>
    <row r="36" s="2" customFormat="1" ht="24.95" customHeight="1" x14ac:dyDescent="0.25"/>
    <row r="37" s="2" customFormat="1" ht="24.95" customHeight="1" x14ac:dyDescent="0.25"/>
    <row r="38" s="2" customFormat="1" ht="24.95" customHeight="1" x14ac:dyDescent="0.25"/>
    <row r="39" s="2" customFormat="1" ht="24.95" customHeight="1" x14ac:dyDescent="0.25"/>
    <row r="40" s="2" customFormat="1" ht="24.95" customHeight="1" x14ac:dyDescent="0.25"/>
    <row r="41" s="2" customFormat="1" ht="24.95" customHeight="1" x14ac:dyDescent="0.25"/>
    <row r="42" s="2" customFormat="1" ht="24.95" customHeight="1" x14ac:dyDescent="0.25"/>
    <row r="43" s="2" customFormat="1" ht="24.95" customHeight="1" x14ac:dyDescent="0.25"/>
    <row r="44" s="2" customFormat="1" ht="24.95" customHeight="1" x14ac:dyDescent="0.25"/>
    <row r="45" s="2" customFormat="1" ht="24.95" customHeight="1" x14ac:dyDescent="0.25"/>
    <row r="46" s="2" customFormat="1" ht="24.95" customHeight="1" x14ac:dyDescent="0.25"/>
    <row r="47" s="2" customFormat="1" ht="24.95" customHeight="1" x14ac:dyDescent="0.25"/>
  </sheetData>
  <sheetProtection sheet="1" objects="1" scenarios="1"/>
  <mergeCells count="1">
    <mergeCell ref="B2:C2"/>
  </mergeCells>
  <conditionalFormatting sqref="C10">
    <cfRule type="expression" dxfId="2" priority="3">
      <formula>$K$10=1</formula>
    </cfRule>
  </conditionalFormatting>
  <conditionalFormatting sqref="D10">
    <cfRule type="expression" dxfId="1" priority="2">
      <formula>$L$10=1</formula>
    </cfRule>
  </conditionalFormatting>
  <conditionalFormatting sqref="E10">
    <cfRule type="expression" dxfId="0" priority="1">
      <formula>$M$10=1</formula>
    </cfRule>
  </conditionalFormatting>
  <pageMargins left="0.51181102362204722" right="0.39370078740157483" top="0.7874015748031496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2023-11-29T12:12:09Z</cp:lastPrinted>
  <dcterms:created xsi:type="dcterms:W3CDTF">2023-11-21T07:33:33Z</dcterms:created>
  <dcterms:modified xsi:type="dcterms:W3CDTF">2023-11-29T12:19:46Z</dcterms:modified>
</cp:coreProperties>
</file>