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Feuil1" sheetId="1" r:id="rId1"/>
  </sheets>
  <definedNames>
    <definedName name="Cap_Initial">Feuil1!$D$8</definedName>
    <definedName name="Taux_Conversion">Feuil1!$G$13</definedName>
    <definedName name="_xlnm.Print_Area" localSheetId="0">Feuil1!$A$1:$L$14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O13" i="1"/>
  <c r="G13" i="1"/>
  <c r="P13" i="1" s="1"/>
  <c r="D8" i="1"/>
  <c r="E10" i="1" s="1"/>
  <c r="E12" i="1" s="1"/>
  <c r="I10" i="1"/>
  <c r="H10" i="1"/>
  <c r="G10" i="1"/>
  <c r="I9" i="1"/>
  <c r="H9" i="1"/>
  <c r="I8" i="1"/>
  <c r="H8" i="1"/>
  <c r="I7" i="1"/>
  <c r="H7" i="1"/>
  <c r="I6" i="1"/>
  <c r="K6" i="1" s="1"/>
  <c r="H6" i="1"/>
  <c r="J6" i="1" s="1"/>
  <c r="G9" i="1"/>
  <c r="G8" i="1"/>
  <c r="G7" i="1"/>
  <c r="Q13" i="1" l="1"/>
  <c r="R13" i="1" s="1"/>
  <c r="H13" i="1" s="1"/>
  <c r="E13" i="1"/>
  <c r="J10" i="1"/>
  <c r="K10" i="1"/>
  <c r="J9" i="1"/>
  <c r="K9" i="1"/>
  <c r="K8" i="1"/>
  <c r="J7" i="1"/>
  <c r="K7" i="1"/>
  <c r="J8" i="1"/>
</calcChain>
</file>

<file path=xl/sharedStrings.xml><?xml version="1.0" encoding="utf-8"?>
<sst xmlns="http://schemas.openxmlformats.org/spreadsheetml/2006/main" count="17" uniqueCount="14">
  <si>
    <t>Espérance de vie</t>
  </si>
  <si>
    <t>Age actuel</t>
  </si>
  <si>
    <t>Homme</t>
  </si>
  <si>
    <t>Femme</t>
  </si>
  <si>
    <t>Décès à … ans</t>
  </si>
  <si>
    <t>Calcul d'une rente en fonction de l'espérance de vie</t>
  </si>
  <si>
    <t>Pour les calculs ci-dessous, chercher l'espérance de vie dans la tabelle de droite</t>
  </si>
  <si>
    <t>18.02.2021 / PK</t>
  </si>
  <si>
    <t>Capital initial</t>
  </si>
  <si>
    <t>Pour simplifier, aucun intérêt n'est calculé sur les capitaux résiduels</t>
  </si>
  <si>
    <t>Rente annuelle</t>
  </si>
  <si>
    <t>Rente mensuelle</t>
  </si>
  <si>
    <t>Taux de conversion</t>
  </si>
  <si>
    <t>Avec un taux de conversion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</si>
</sst>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_-* #,##0.0_-;\-* #,##0.0_-;_-* &quot;-&quot;??_-;_-@_-"/>
    <numFmt numFmtId="167" formatCode="_-* #,##0_-;\-* #,##0_-;_-* &quot;-&quot;??_-;_-@_-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b/>
      <sz val="28"/>
      <color theme="0"/>
      <name val="Arial"/>
      <family val="2"/>
    </font>
    <font>
      <sz val="16"/>
      <color theme="0"/>
      <name val="Arial"/>
      <family val="2"/>
    </font>
    <font>
      <b/>
      <sz val="16"/>
      <color rgb="FF00B0F0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165" fontId="4" fillId="2" borderId="5" xfId="0" applyNumberFormat="1" applyFont="1" applyFill="1" applyBorder="1" applyAlignment="1">
      <alignment horizontal="center" vertical="center"/>
    </xf>
    <xf numFmtId="165" fontId="4" fillId="6" borderId="10" xfId="0" applyNumberFormat="1" applyFont="1" applyFill="1" applyBorder="1" applyAlignment="1">
      <alignment horizontal="center" vertical="center"/>
    </xf>
    <xf numFmtId="165" fontId="4" fillId="6" borderId="6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6" borderId="11" xfId="0" applyNumberFormat="1" applyFont="1" applyFill="1" applyBorder="1" applyAlignment="1">
      <alignment horizontal="center" vertical="center"/>
    </xf>
    <xf numFmtId="165" fontId="4" fillId="6" borderId="2" xfId="0" applyNumberFormat="1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165" fontId="4" fillId="6" borderId="12" xfId="0" applyNumberFormat="1" applyFont="1" applyFill="1" applyBorder="1" applyAlignment="1">
      <alignment horizontal="center" vertical="center"/>
    </xf>
    <xf numFmtId="165" fontId="4" fillId="6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4" borderId="13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7" fontId="2" fillId="0" borderId="0" xfId="1" applyNumberFormat="1" applyFont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67" fontId="2" fillId="0" borderId="0" xfId="1" applyNumberFormat="1" applyFont="1" applyFill="1" applyBorder="1" applyAlignment="1">
      <alignment vertical="center"/>
    </xf>
    <xf numFmtId="10" fontId="2" fillId="4" borderId="18" xfId="2" applyNumberFormat="1" applyFont="1" applyFill="1" applyBorder="1" applyAlignment="1">
      <alignment vertical="center"/>
    </xf>
    <xf numFmtId="0" fontId="3" fillId="0" borderId="0" xfId="0" applyFont="1" applyAlignment="1" applyProtection="1">
      <alignment vertical="center"/>
    </xf>
    <xf numFmtId="167" fontId="7" fillId="0" borderId="0" xfId="1" applyNumberFormat="1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165" fontId="4" fillId="0" borderId="0" xfId="0" applyNumberFormat="1" applyFont="1" applyFill="1" applyBorder="1" applyAlignment="1" applyProtection="1">
      <alignment horizontal="center" vertical="center"/>
    </xf>
    <xf numFmtId="166" fontId="7" fillId="0" borderId="0" xfId="1" applyNumberFormat="1" applyFont="1" applyAlignment="1" applyProtection="1">
      <alignment vertical="center"/>
      <protection locked="0"/>
    </xf>
    <xf numFmtId="164" fontId="8" fillId="0" borderId="0" xfId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vertical="center"/>
    </xf>
    <xf numFmtId="10" fontId="6" fillId="0" borderId="0" xfId="2" applyNumberFormat="1" applyFont="1" applyFill="1" applyBorder="1" applyAlignment="1">
      <alignment vertical="center"/>
    </xf>
    <xf numFmtId="10" fontId="7" fillId="0" borderId="7" xfId="2" applyNumberFormat="1" applyFont="1" applyFill="1" applyBorder="1" applyAlignment="1" applyProtection="1">
      <alignment horizontal="center" vertical="center"/>
      <protection locked="0"/>
    </xf>
    <xf numFmtId="167" fontId="8" fillId="8" borderId="8" xfId="1" applyNumberFormat="1" applyFont="1" applyFill="1" applyBorder="1" applyAlignment="1">
      <alignment vertical="center"/>
    </xf>
    <xf numFmtId="167" fontId="2" fillId="8" borderId="19" xfId="1" applyNumberFormat="1" applyFont="1" applyFill="1" applyBorder="1" applyAlignment="1">
      <alignment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7" fontId="7" fillId="0" borderId="0" xfId="1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tabSelected="1" workbookViewId="0">
      <selection activeCell="O13" sqref="O13"/>
    </sheetView>
  </sheetViews>
  <sheetFormatPr baseColWidth="10" defaultRowHeight="24.95" customHeight="1" x14ac:dyDescent="0.2"/>
  <cols>
    <col min="1" max="1" width="1.5" style="2" customWidth="1"/>
    <col min="2" max="4" width="11" style="2"/>
    <col min="5" max="5" width="12.625" style="2" customWidth="1"/>
    <col min="6" max="6" width="11" style="2"/>
    <col min="7" max="11" width="12.625" style="2" customWidth="1"/>
    <col min="12" max="12" width="1.5" style="2" customWidth="1"/>
    <col min="13" max="14" width="11" style="2"/>
    <col min="15" max="15" width="16.5" style="2" bestFit="1" customWidth="1"/>
    <col min="16" max="16" width="13.5" style="2" bestFit="1" customWidth="1"/>
    <col min="17" max="17" width="13.375" style="2" bestFit="1" customWidth="1"/>
    <col min="18" max="16384" width="11" style="2"/>
  </cols>
  <sheetData>
    <row r="1" spans="1:18" ht="9" customHeight="1" x14ac:dyDescent="0.2"/>
    <row r="2" spans="1:18" ht="39.950000000000003" customHeight="1" x14ac:dyDescent="0.2">
      <c r="B2" s="20" t="s">
        <v>5</v>
      </c>
      <c r="C2" s="21"/>
      <c r="D2" s="21"/>
      <c r="E2" s="21"/>
      <c r="F2" s="21"/>
      <c r="G2" s="21"/>
      <c r="H2" s="21"/>
      <c r="I2" s="21"/>
      <c r="J2" s="21"/>
      <c r="K2" s="21"/>
    </row>
    <row r="3" spans="1:18" ht="45" customHeight="1" thickBot="1" x14ac:dyDescent="0.25">
      <c r="A3" s="30"/>
      <c r="B3" s="43"/>
      <c r="C3" s="43"/>
      <c r="D3" s="43"/>
      <c r="E3" s="31"/>
      <c r="F3" s="30"/>
      <c r="G3" s="32"/>
      <c r="H3" s="33"/>
      <c r="I3" s="33"/>
      <c r="J3" s="33"/>
      <c r="K3" s="33"/>
      <c r="L3" s="30"/>
    </row>
    <row r="4" spans="1:18" ht="45" customHeight="1" thickBot="1" x14ac:dyDescent="0.25">
      <c r="B4" s="51" t="s">
        <v>6</v>
      </c>
      <c r="C4" s="51"/>
      <c r="D4" s="51"/>
      <c r="E4" s="51"/>
      <c r="G4" s="46" t="s">
        <v>0</v>
      </c>
      <c r="H4" s="47"/>
      <c r="I4" s="48"/>
      <c r="J4" s="49" t="s">
        <v>4</v>
      </c>
      <c r="K4" s="50"/>
    </row>
    <row r="5" spans="1:18" ht="45" customHeight="1" thickBot="1" x14ac:dyDescent="0.25">
      <c r="B5" s="51"/>
      <c r="C5" s="51"/>
      <c r="D5" s="51"/>
      <c r="E5" s="51"/>
      <c r="G5" s="19" t="s">
        <v>1</v>
      </c>
      <c r="H5" s="3" t="s">
        <v>2</v>
      </c>
      <c r="I5" s="4" t="s">
        <v>3</v>
      </c>
      <c r="J5" s="3" t="s">
        <v>2</v>
      </c>
      <c r="K5" s="5" t="s">
        <v>3</v>
      </c>
    </row>
    <row r="6" spans="1:18" ht="45" customHeight="1" x14ac:dyDescent="0.2">
      <c r="B6" s="51" t="s">
        <v>9</v>
      </c>
      <c r="C6" s="51"/>
      <c r="D6" s="51"/>
      <c r="E6" s="51"/>
      <c r="G6" s="6">
        <v>0</v>
      </c>
      <c r="H6" s="7">
        <f>81.9+0</f>
        <v>81.900000000000006</v>
      </c>
      <c r="I6" s="8">
        <f>85.6+0</f>
        <v>85.6</v>
      </c>
      <c r="J6" s="7">
        <f>+H6+$G6</f>
        <v>81.900000000000006</v>
      </c>
      <c r="K6" s="9">
        <f>+I6+$G6</f>
        <v>85.6</v>
      </c>
    </row>
    <row r="7" spans="1:18" ht="45" customHeight="1" x14ac:dyDescent="0.2">
      <c r="B7" s="51"/>
      <c r="C7" s="51"/>
      <c r="D7" s="51"/>
      <c r="E7" s="51"/>
      <c r="G7" s="10">
        <f>30+0</f>
        <v>30</v>
      </c>
      <c r="H7" s="11">
        <f>52.6+0</f>
        <v>52.6</v>
      </c>
      <c r="I7" s="12">
        <f>56.1+0</f>
        <v>56.1</v>
      </c>
      <c r="J7" s="11">
        <f t="shared" ref="J7:J9" si="0">+H7+$G7</f>
        <v>82.6</v>
      </c>
      <c r="K7" s="13">
        <f t="shared" ref="K7:K9" si="1">+I7+$G7</f>
        <v>86.1</v>
      </c>
    </row>
    <row r="8" spans="1:18" ht="45" customHeight="1" x14ac:dyDescent="0.2">
      <c r="B8" s="53" t="s">
        <v>8</v>
      </c>
      <c r="C8" s="53"/>
      <c r="D8" s="52">
        <f>100000+0</f>
        <v>100000</v>
      </c>
      <c r="E8" s="52"/>
      <c r="G8" s="10">
        <f>50+0</f>
        <v>50</v>
      </c>
      <c r="H8" s="11">
        <f>33.3+0</f>
        <v>33.299999999999997</v>
      </c>
      <c r="I8" s="12">
        <f>36.5+0</f>
        <v>36.5</v>
      </c>
      <c r="J8" s="11">
        <f t="shared" si="0"/>
        <v>83.3</v>
      </c>
      <c r="K8" s="13">
        <f t="shared" si="1"/>
        <v>86.5</v>
      </c>
    </row>
    <row r="9" spans="1:18" ht="45" customHeight="1" x14ac:dyDescent="0.2">
      <c r="B9" s="53" t="s">
        <v>0</v>
      </c>
      <c r="C9" s="53"/>
      <c r="D9" s="53"/>
      <c r="E9" s="34">
        <f>20+0</f>
        <v>20</v>
      </c>
      <c r="G9" s="10">
        <f>65+0</f>
        <v>65</v>
      </c>
      <c r="H9" s="11">
        <f>20+0</f>
        <v>20</v>
      </c>
      <c r="I9" s="12">
        <f>22.7+0</f>
        <v>22.7</v>
      </c>
      <c r="J9" s="11">
        <f t="shared" si="0"/>
        <v>85</v>
      </c>
      <c r="K9" s="13">
        <f t="shared" si="1"/>
        <v>87.7</v>
      </c>
    </row>
    <row r="10" spans="1:18" ht="45" customHeight="1" thickBot="1" x14ac:dyDescent="0.25">
      <c r="B10" s="53" t="s">
        <v>10</v>
      </c>
      <c r="C10" s="53"/>
      <c r="D10" s="1"/>
      <c r="E10" s="25">
        <f>+D8/E9</f>
        <v>5000</v>
      </c>
      <c r="G10" s="14">
        <f>80+0</f>
        <v>80</v>
      </c>
      <c r="H10" s="15">
        <f>9+0</f>
        <v>9</v>
      </c>
      <c r="I10" s="16">
        <f>10.5+0</f>
        <v>10.5</v>
      </c>
      <c r="J10" s="15">
        <f t="shared" ref="J10" si="2">+H10+$G10</f>
        <v>89</v>
      </c>
      <c r="K10" s="17">
        <f t="shared" ref="K10" si="3">+I10+$G10</f>
        <v>90.5</v>
      </c>
    </row>
    <row r="11" spans="1:18" s="22" customFormat="1" ht="9.75" customHeight="1" thickBot="1" x14ac:dyDescent="0.25">
      <c r="B11" s="26"/>
      <c r="C11" s="26"/>
      <c r="D11" s="27"/>
      <c r="E11" s="28"/>
      <c r="G11" s="23"/>
      <c r="H11" s="24"/>
      <c r="I11" s="24"/>
      <c r="J11" s="24"/>
      <c r="K11" s="24"/>
    </row>
    <row r="12" spans="1:18" s="22" customFormat="1" ht="45" customHeight="1" thickBot="1" x14ac:dyDescent="0.25">
      <c r="B12" s="54" t="s">
        <v>11</v>
      </c>
      <c r="C12" s="54"/>
      <c r="D12" s="27"/>
      <c r="E12" s="40">
        <f>+E10/12</f>
        <v>416.66666666666669</v>
      </c>
      <c r="G12" s="44" t="s">
        <v>13</v>
      </c>
      <c r="H12" s="45"/>
      <c r="I12" s="24"/>
      <c r="J12" s="24"/>
      <c r="K12" s="24"/>
    </row>
    <row r="13" spans="1:18" s="22" customFormat="1" ht="45" customHeight="1" thickBot="1" x14ac:dyDescent="0.25">
      <c r="B13" s="41" t="s">
        <v>12</v>
      </c>
      <c r="C13" s="42"/>
      <c r="D13" s="42"/>
      <c r="E13" s="29">
        <f>+E10/D8</f>
        <v>0.05</v>
      </c>
      <c r="G13" s="38">
        <f>6.8%+0</f>
        <v>6.8000000000000005E-2</v>
      </c>
      <c r="H13" s="39">
        <f>+R13</f>
        <v>566.66666666666674</v>
      </c>
      <c r="I13" s="35"/>
      <c r="J13" s="24"/>
      <c r="K13" s="18" t="s">
        <v>7</v>
      </c>
      <c r="O13" s="36">
        <f>+Cap_Initial+0</f>
        <v>100000</v>
      </c>
      <c r="P13" s="37">
        <f>+Taux_Conversion</f>
        <v>6.8000000000000005E-2</v>
      </c>
      <c r="Q13" s="36">
        <f>+O13*P13</f>
        <v>6800.0000000000009</v>
      </c>
      <c r="R13" s="36">
        <f>+Q13/12</f>
        <v>566.66666666666674</v>
      </c>
    </row>
    <row r="14" spans="1:18" ht="9" customHeight="1" x14ac:dyDescent="0.2"/>
    <row r="15" spans="1:18" ht="39.950000000000003" customHeight="1" x14ac:dyDescent="0.2"/>
    <row r="16" spans="1:18" ht="39.950000000000003" customHeight="1" x14ac:dyDescent="0.2"/>
  </sheetData>
  <sheetProtection sheet="1" objects="1" scenarios="1"/>
  <mergeCells count="12">
    <mergeCell ref="B13:D13"/>
    <mergeCell ref="B3:D3"/>
    <mergeCell ref="G12:H12"/>
    <mergeCell ref="G4:I4"/>
    <mergeCell ref="J4:K4"/>
    <mergeCell ref="B4:E5"/>
    <mergeCell ref="B6:E7"/>
    <mergeCell ref="D8:E8"/>
    <mergeCell ref="B8:C8"/>
    <mergeCell ref="B9:D9"/>
    <mergeCell ref="B10:C10"/>
    <mergeCell ref="B12:C12"/>
  </mergeCells>
  <pageMargins left="0.59055118110236227" right="0.59055118110236227" top="0.78740157480314965" bottom="0.3937007874015748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Cap_Initial</vt:lpstr>
      <vt:lpstr>Taux_Conversion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Kündig</dc:creator>
  <cp:lastModifiedBy>Philippe Kündig</cp:lastModifiedBy>
  <cp:lastPrinted>2021-02-18T13:50:54Z</cp:lastPrinted>
  <dcterms:created xsi:type="dcterms:W3CDTF">2021-02-18T09:23:09Z</dcterms:created>
  <dcterms:modified xsi:type="dcterms:W3CDTF">2021-02-18T23:07:03Z</dcterms:modified>
</cp:coreProperties>
</file>